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26280" windowHeight="6585" tabRatio="692" activeTab="0"/>
  </bookViews>
  <sheets>
    <sheet name="Internet" sheetId="1" r:id="rId1"/>
  </sheets>
  <definedNames>
    <definedName name="_xlnm.Print_Area" localSheetId="0">'Internet'!$B$2:$K$18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<sst xmlns="http://schemas.openxmlformats.org/spreadsheetml/2006/main" count="38" uniqueCount="37">
  <si>
    <t>Z</t>
  </si>
  <si>
    <t>EKZ
 max</t>
  </si>
  <si>
    <t>Punkte
EKZ</t>
  </si>
  <si>
    <t>Punkte
Gesamt</t>
  </si>
  <si>
    <t>A / V
WENN</t>
  </si>
  <si>
    <t>über 100 Punkte hinaus</t>
  </si>
  <si>
    <t>GESAMT-
PUNKTE</t>
  </si>
  <si>
    <t>EKZ
Punkte</t>
  </si>
  <si>
    <t>*Eingabefelder</t>
  </si>
  <si>
    <t>A/V*</t>
  </si>
  <si>
    <t>EKZ
 Ref.*</t>
  </si>
  <si>
    <t>Punkte für
Nach-
haltigkeit*</t>
  </si>
  <si>
    <t>Abminderung</t>
  </si>
  <si>
    <t>für Be-rechnung
tatsächl.
 EKZ</t>
  </si>
  <si>
    <t>für Be-
rechnung
EKZ (wennFunktion)</t>
  </si>
  <si>
    <t>für Be-
rechnung</t>
  </si>
  <si>
    <t>für Be-
rechnung
tats.EKZ minus Ab-
minderung</t>
  </si>
  <si>
    <t>für Be-rechnung
Zuschlag Denkmal-schutz (10)</t>
  </si>
  <si>
    <t>90-15</t>
  </si>
  <si>
    <t>Denkmalgeschützte oder erhaltenswerte historische Wohnnutzflächen in %</t>
  </si>
  <si>
    <t>wenn-Funktion 
Wohnnutz-
fläche &gt; 0</t>
  </si>
  <si>
    <t>ACHTUNG:            Bei dieser Ermittlung ist eine Passivhausförderung nicht möglich!
Falsche oder unmögliche Angaben führen zu keiner Sperrfunktion und weisen somit falsche Ergebnisse aus!</t>
  </si>
  <si>
    <t>Denkmalschutz / historisch erhaltenswerte Gebäude</t>
  </si>
  <si>
    <t>Denkmalschutz / historische Gebäude abgemindert</t>
  </si>
  <si>
    <r>
      <t xml:space="preserve">Gebäudehüllflächen </t>
    </r>
    <r>
      <rPr>
        <b/>
        <sz val="10"/>
        <rFont val="Arial"/>
        <family val="0"/>
      </rPr>
      <t>NICHT</t>
    </r>
    <r>
      <rPr>
        <sz val="10"/>
        <rFont val="Arial"/>
        <family val="0"/>
      </rPr>
      <t xml:space="preserve"> erlaubt
zu dämmen in % zur Gesamtfläche (ohne unterste Geschoßdecke) *</t>
    </r>
  </si>
  <si>
    <t>Wohnnutzfläche insgesamt
 in m² *</t>
  </si>
  <si>
    <t>Denkmalgeschützte oder erhaltenswerte historische Wohnnutzfläche in m² *</t>
  </si>
  <si>
    <t>Punkte Gesamt 
&gt; 100</t>
  </si>
  <si>
    <t>EKZ
 max
Formel</t>
  </si>
  <si>
    <t>EKZ
 max
0Funktion</t>
  </si>
  <si>
    <t>EKZ
Punkte
&gt;90</t>
  </si>
  <si>
    <t>Damit die Denkmalschutz-berechnung aktiviert wird, geben Sie bitte im Feld "JA" ein</t>
  </si>
  <si>
    <t>Punkte für
Zusatzförderungen</t>
  </si>
  <si>
    <t>Punkte Gesamt
+Zusatz+Zielgr</t>
  </si>
  <si>
    <r>
      <rPr>
        <u val="single"/>
        <sz val="12"/>
        <rFont val="Arial"/>
        <family val="2"/>
      </rPr>
      <t>Erläuterungen: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Punkte für Zusatzförderungen:</t>
    </r>
    <r>
      <rPr>
        <sz val="12"/>
        <rFont val="Arial"/>
        <family val="2"/>
      </rPr>
      <t xml:space="preserve"> Barrierefreies Bauen, Lagequalität, Passivhaus, Kleinteiligkeit, Evaluierung
</t>
    </r>
    <r>
      <rPr>
        <b/>
        <sz val="12"/>
        <rFont val="Arial"/>
        <family val="2"/>
      </rPr>
      <t>Punkte für Zielgruppenspezifische Förderungen:</t>
    </r>
    <r>
      <rPr>
        <sz val="12"/>
        <rFont val="Arial"/>
        <family val="2"/>
      </rPr>
      <t xml:space="preserve"> Betreutes Wohnen (Barrierefreiheit und Lagequalität NICHT möglich), Junges Wohnen (Lagequalität NICHT möglich)</t>
    </r>
  </si>
  <si>
    <t>Punkte für Zielgruppenspezi-fische Förderungen</t>
  </si>
  <si>
    <t>WOHNUNGSBAU  AB 6. Änderung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</si>
</sst>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0\ &quot;m² Altbau&quot;"/>
    <numFmt numFmtId="169" formatCode="0\ &quot;Pkte. EKZ-Abminderung&quot;"/>
    <numFmt numFmtId="170" formatCode="0.00\ &quot;Pkte.&quot;"/>
    <numFmt numFmtId="171" formatCode="0.00\ &quot;m² Neubau&quot;"/>
    <numFmt numFmtId="172" formatCode="&quot;€&quot;\ #,##0.00"/>
  </numFmts>
  <fonts count="5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40"/>
      <name val="Arial"/>
      <family val="2"/>
    </font>
    <font>
      <sz val="20"/>
      <name val="Arial"/>
      <family val="0"/>
    </font>
    <font>
      <b/>
      <sz val="20"/>
      <name val="Arial"/>
      <family val="2"/>
    </font>
    <font>
      <b/>
      <sz val="20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6"/>
      <name val="Arial"/>
      <family val="0"/>
    </font>
    <font>
      <sz val="12"/>
      <name val="Arial"/>
      <family val="0"/>
    </font>
    <font>
      <b/>
      <sz val="22"/>
      <color indexed="10"/>
      <name val="Arial"/>
      <family val="2"/>
    </font>
    <font>
      <sz val="16"/>
      <name val="Wingdings"/>
      <family val="0"/>
    </font>
    <font>
      <b/>
      <sz val="8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mediumDashed"/>
    </border>
    <border>
      <left style="thick"/>
      <right style="thick"/>
      <top>
        <color indexed="63"/>
      </top>
      <bottom style="mediumDashed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ck"/>
      <right style="thick"/>
      <top style="mediumDashed"/>
      <bottom style="thick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mediumDashed"/>
    </border>
    <border>
      <left>
        <color indexed="63"/>
      </left>
      <right style="thick"/>
      <top style="thick"/>
      <bottom style="mediumDashed"/>
    </border>
    <border>
      <left style="thick"/>
      <right>
        <color indexed="63"/>
      </right>
      <top style="mediumDashed"/>
      <bottom style="thick"/>
    </border>
    <border>
      <left>
        <color indexed="63"/>
      </left>
      <right style="thick"/>
      <top style="mediumDashed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11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0" fillId="34" borderId="11" xfId="0" applyFont="1" applyFill="1" applyBorder="1" applyAlignment="1">
      <alignment horizontal="center" wrapText="1"/>
    </xf>
    <xf numFmtId="0" fontId="9" fillId="35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9" fillId="36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33" borderId="0" xfId="0" applyFont="1" applyFill="1" applyAlignment="1">
      <alignment/>
    </xf>
    <xf numFmtId="0" fontId="13" fillId="33" borderId="0" xfId="0" applyFont="1" applyFill="1" applyAlignment="1">
      <alignment/>
    </xf>
    <xf numFmtId="2" fontId="13" fillId="0" borderId="0" xfId="0" applyNumberFormat="1" applyFont="1" applyAlignment="1">
      <alignment/>
    </xf>
    <xf numFmtId="0" fontId="0" fillId="34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 wrapText="1"/>
    </xf>
    <xf numFmtId="0" fontId="16" fillId="33" borderId="0" xfId="0" applyFont="1" applyFill="1" applyAlignment="1">
      <alignment horizontal="center"/>
    </xf>
    <xf numFmtId="0" fontId="9" fillId="0" borderId="14" xfId="0" applyFont="1" applyFill="1" applyBorder="1" applyAlignment="1">
      <alignment wrapText="1"/>
    </xf>
    <xf numFmtId="0" fontId="0" fillId="0" borderId="14" xfId="0" applyBorder="1" applyAlignment="1">
      <alignment/>
    </xf>
    <xf numFmtId="0" fontId="15" fillId="0" borderId="14" xfId="0" applyFont="1" applyBorder="1" applyAlignment="1">
      <alignment horizontal="center"/>
    </xf>
    <xf numFmtId="0" fontId="0" fillId="0" borderId="14" xfId="0" applyFill="1" applyBorder="1" applyAlignment="1">
      <alignment/>
    </xf>
    <xf numFmtId="0" fontId="0" fillId="38" borderId="15" xfId="0" applyFill="1" applyBorder="1" applyAlignment="1">
      <alignment/>
    </xf>
    <xf numFmtId="2" fontId="7" fillId="36" borderId="16" xfId="0" applyNumberFormat="1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 vertical="center" wrapText="1"/>
    </xf>
    <xf numFmtId="0" fontId="9" fillId="38" borderId="17" xfId="0" applyFont="1" applyFill="1" applyBorder="1" applyAlignment="1">
      <alignment horizontal="center" wrapText="1"/>
    </xf>
    <xf numFmtId="4" fontId="6" fillId="33" borderId="17" xfId="0" applyNumberFormat="1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2" fontId="7" fillId="35" borderId="16" xfId="0" applyNumberFormat="1" applyFont="1" applyFill="1" applyBorder="1" applyAlignment="1">
      <alignment horizontal="center"/>
    </xf>
    <xf numFmtId="2" fontId="6" fillId="34" borderId="16" xfId="0" applyNumberFormat="1" applyFont="1" applyFill="1" applyBorder="1" applyAlignment="1">
      <alignment horizontal="center"/>
    </xf>
    <xf numFmtId="2" fontId="7" fillId="34" borderId="16" xfId="0" applyNumberFormat="1" applyFont="1" applyFill="1" applyBorder="1" applyAlignment="1">
      <alignment horizontal="center"/>
    </xf>
    <xf numFmtId="2" fontId="8" fillId="34" borderId="16" xfId="0" applyNumberFormat="1" applyFont="1" applyFill="1" applyBorder="1" applyAlignment="1">
      <alignment horizontal="center"/>
    </xf>
    <xf numFmtId="2" fontId="7" fillId="37" borderId="16" xfId="0" applyNumberFormat="1" applyFont="1" applyFill="1" applyBorder="1" applyAlignment="1">
      <alignment horizontal="center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>
      <alignment/>
    </xf>
    <xf numFmtId="2" fontId="6" fillId="38" borderId="19" xfId="0" applyNumberFormat="1" applyFont="1" applyFill="1" applyBorder="1" applyAlignment="1">
      <alignment/>
    </xf>
    <xf numFmtId="2" fontId="6" fillId="39" borderId="17" xfId="0" applyNumberFormat="1" applyFont="1" applyFill="1" applyBorder="1" applyAlignment="1">
      <alignment horizontal="center" vertical="center"/>
    </xf>
    <xf numFmtId="2" fontId="6" fillId="34" borderId="17" xfId="0" applyNumberFormat="1" applyFont="1" applyFill="1" applyBorder="1" applyAlignment="1">
      <alignment horizontal="center" vertical="center"/>
    </xf>
    <xf numFmtId="0" fontId="9" fillId="40" borderId="11" xfId="0" applyFont="1" applyFill="1" applyBorder="1" applyAlignment="1">
      <alignment horizontal="center" vertical="center" wrapText="1"/>
    </xf>
    <xf numFmtId="0" fontId="10" fillId="40" borderId="11" xfId="0" applyFont="1" applyFill="1" applyBorder="1" applyAlignment="1">
      <alignment horizontal="center" vertical="center" wrapText="1"/>
    </xf>
    <xf numFmtId="1" fontId="7" fillId="33" borderId="16" xfId="0" applyNumberFormat="1" applyFont="1" applyFill="1" applyBorder="1" applyAlignment="1" applyProtection="1">
      <alignment horizontal="center"/>
      <protection locked="0"/>
    </xf>
    <xf numFmtId="1" fontId="8" fillId="40" borderId="16" xfId="0" applyNumberFormat="1" applyFont="1" applyFill="1" applyBorder="1" applyAlignment="1">
      <alignment horizontal="center"/>
    </xf>
    <xf numFmtId="1" fontId="7" fillId="40" borderId="16" xfId="0" applyNumberFormat="1" applyFont="1" applyFill="1" applyBorder="1" applyAlignment="1">
      <alignment horizontal="center"/>
    </xf>
    <xf numFmtId="0" fontId="0" fillId="41" borderId="0" xfId="0" applyFill="1" applyAlignment="1">
      <alignment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5" fillId="42" borderId="19" xfId="0" applyFont="1" applyFill="1" applyBorder="1" applyAlignment="1">
      <alignment horizontal="center" vertical="center" wrapText="1"/>
    </xf>
    <xf numFmtId="0" fontId="5" fillId="42" borderId="22" xfId="0" applyFont="1" applyFill="1" applyBorder="1" applyAlignment="1">
      <alignment horizontal="center" vertical="center" wrapText="1"/>
    </xf>
    <xf numFmtId="0" fontId="5" fillId="42" borderId="15" xfId="0" applyFont="1" applyFill="1" applyBorder="1" applyAlignment="1">
      <alignment horizontal="center" vertical="center" wrapText="1"/>
    </xf>
    <xf numFmtId="0" fontId="4" fillId="40" borderId="20" xfId="0" applyFont="1" applyFill="1" applyBorder="1" applyAlignment="1">
      <alignment horizontal="center" vertical="center"/>
    </xf>
    <xf numFmtId="0" fontId="4" fillId="40" borderId="21" xfId="0" applyFont="1" applyFill="1" applyBorder="1" applyAlignment="1">
      <alignment horizontal="center" vertical="center"/>
    </xf>
    <xf numFmtId="0" fontId="4" fillId="40" borderId="23" xfId="0" applyFont="1" applyFill="1" applyBorder="1" applyAlignment="1">
      <alignment horizontal="center" vertical="center"/>
    </xf>
    <xf numFmtId="0" fontId="13" fillId="40" borderId="20" xfId="0" applyFont="1" applyFill="1" applyBorder="1" applyAlignment="1">
      <alignment horizontal="center" vertical="center" wrapText="1"/>
    </xf>
    <xf numFmtId="0" fontId="13" fillId="40" borderId="21" xfId="0" applyFont="1" applyFill="1" applyBorder="1" applyAlignment="1">
      <alignment horizontal="center" vertical="center" wrapText="1"/>
    </xf>
    <xf numFmtId="0" fontId="13" fillId="40" borderId="23" xfId="0" applyFont="1" applyFill="1" applyBorder="1" applyAlignment="1">
      <alignment horizontal="center" vertical="center" wrapText="1"/>
    </xf>
    <xf numFmtId="0" fontId="17" fillId="38" borderId="24" xfId="0" applyFont="1" applyFill="1" applyBorder="1" applyAlignment="1">
      <alignment horizontal="center" vertical="center" wrapText="1"/>
    </xf>
    <xf numFmtId="0" fontId="17" fillId="38" borderId="14" xfId="0" applyFont="1" applyFill="1" applyBorder="1" applyAlignment="1">
      <alignment horizontal="center" vertical="center" wrapText="1"/>
    </xf>
    <xf numFmtId="0" fontId="17" fillId="38" borderId="25" xfId="0" applyFont="1" applyFill="1" applyBorder="1" applyAlignment="1">
      <alignment horizontal="center" vertical="center" wrapText="1"/>
    </xf>
    <xf numFmtId="0" fontId="13" fillId="43" borderId="20" xfId="0" applyFont="1" applyFill="1" applyBorder="1" applyAlignment="1">
      <alignment horizontal="left" vertical="center" wrapText="1"/>
    </xf>
    <xf numFmtId="0" fontId="13" fillId="43" borderId="21" xfId="0" applyFont="1" applyFill="1" applyBorder="1" applyAlignment="1">
      <alignment horizontal="left" vertical="center" wrapText="1"/>
    </xf>
    <xf numFmtId="0" fontId="13" fillId="43" borderId="23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1" fontId="7" fillId="33" borderId="28" xfId="0" applyNumberFormat="1" applyFont="1" applyFill="1" applyBorder="1" applyAlignment="1" applyProtection="1">
      <alignment horizontal="center"/>
      <protection locked="0"/>
    </xf>
    <xf numFmtId="1" fontId="7" fillId="33" borderId="29" xfId="0" applyNumberFormat="1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>
      <alignment horizont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40" borderId="19" xfId="0" applyFont="1" applyFill="1" applyBorder="1" applyAlignment="1">
      <alignment horizontal="center" vertical="center" wrapText="1"/>
    </xf>
    <xf numFmtId="0" fontId="0" fillId="40" borderId="15" xfId="0" applyFont="1" applyFill="1" applyBorder="1" applyAlignment="1">
      <alignment horizontal="center" vertical="center" wrapText="1"/>
    </xf>
    <xf numFmtId="0" fontId="9" fillId="38" borderId="19" xfId="0" applyFont="1" applyFill="1" applyBorder="1" applyAlignment="1">
      <alignment horizontal="center" vertical="center" wrapText="1"/>
    </xf>
    <xf numFmtId="0" fontId="9" fillId="38" borderId="15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0" fontId="6" fillId="40" borderId="19" xfId="0" applyFont="1" applyFill="1" applyBorder="1" applyAlignment="1">
      <alignment horizontal="center" vertical="center"/>
    </xf>
    <xf numFmtId="0" fontId="6" fillId="40" borderId="15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PageLayoutView="0" workbookViewId="0" topLeftCell="A1">
      <selection activeCell="B6" sqref="B6"/>
    </sheetView>
  </sheetViews>
  <sheetFormatPr defaultColWidth="11.421875" defaultRowHeight="12.75"/>
  <cols>
    <col min="1" max="1" width="3.421875" style="0" customWidth="1"/>
    <col min="2" max="2" width="20.57421875" style="0" customWidth="1"/>
    <col min="3" max="3" width="9.57421875" style="0" bestFit="1" customWidth="1"/>
    <col min="4" max="4" width="11.8515625" style="0" customWidth="1"/>
    <col min="5" max="5" width="16.421875" style="0" bestFit="1" customWidth="1"/>
    <col min="6" max="6" width="14.57421875" style="0" customWidth="1"/>
    <col min="7" max="7" width="23.140625" style="0" customWidth="1"/>
    <col min="8" max="8" width="15.7109375" style="0" customWidth="1"/>
    <col min="9" max="9" width="8.28125" style="0" customWidth="1"/>
    <col min="10" max="10" width="12.421875" style="0" customWidth="1"/>
    <col min="11" max="11" width="5.7109375" style="2" customWidth="1"/>
    <col min="12" max="12" width="13.421875" style="2" hidden="1" customWidth="1"/>
    <col min="13" max="13" width="14.57421875" style="0" hidden="1" customWidth="1"/>
    <col min="14" max="14" width="17.421875" style="0" hidden="1" customWidth="1"/>
    <col min="15" max="15" width="13.421875" style="0" hidden="1" customWidth="1"/>
    <col min="16" max="17" width="16.421875" style="0" hidden="1" customWidth="1"/>
    <col min="18" max="18" width="18.00390625" style="0" hidden="1" customWidth="1"/>
    <col min="19" max="19" width="15.140625" style="0" hidden="1" customWidth="1"/>
    <col min="20" max="20" width="11.28125" style="0" hidden="1" customWidth="1"/>
    <col min="21" max="21" width="11.28125" style="0" customWidth="1"/>
    <col min="22" max="22" width="17.8515625" style="0" customWidth="1"/>
    <col min="23" max="24" width="16.421875" style="0" customWidth="1"/>
  </cols>
  <sheetData>
    <row r="1" spans="4:14" ht="6.75" customHeight="1" thickBot="1">
      <c r="D1" s="1"/>
      <c r="N1" s="1"/>
    </row>
    <row r="2" spans="2:14" ht="66" customHeight="1" thickBot="1">
      <c r="B2" s="53" t="s">
        <v>36</v>
      </c>
      <c r="C2" s="54"/>
      <c r="D2" s="54"/>
      <c r="E2" s="54"/>
      <c r="F2" s="54"/>
      <c r="G2" s="54"/>
      <c r="H2" s="54"/>
      <c r="I2" s="54"/>
      <c r="J2" s="54"/>
      <c r="K2" s="55"/>
      <c r="L2" s="13"/>
      <c r="N2" s="1"/>
    </row>
    <row r="3" spans="4:13" ht="23.25" customHeight="1" thickBot="1">
      <c r="D3" s="1"/>
      <c r="M3" s="1"/>
    </row>
    <row r="4" spans="2:14" ht="18.75" customHeight="1" thickBot="1" thickTop="1">
      <c r="B4" s="24" t="s">
        <v>8</v>
      </c>
      <c r="D4" s="1"/>
      <c r="G4" s="59" t="s">
        <v>5</v>
      </c>
      <c r="H4" s="60"/>
      <c r="I4" s="61"/>
      <c r="J4" s="2"/>
      <c r="N4" s="1"/>
    </row>
    <row r="5" spans="2:20" s="3" customFormat="1" ht="62.25" customHeight="1" thickBot="1" thickTop="1">
      <c r="B5" s="4" t="s">
        <v>10</v>
      </c>
      <c r="C5" s="5" t="s">
        <v>9</v>
      </c>
      <c r="D5" s="12" t="s">
        <v>1</v>
      </c>
      <c r="E5" s="45" t="s">
        <v>7</v>
      </c>
      <c r="F5" s="6" t="s">
        <v>11</v>
      </c>
      <c r="G5" s="15" t="s">
        <v>32</v>
      </c>
      <c r="H5" s="68" t="s">
        <v>35</v>
      </c>
      <c r="I5" s="69"/>
      <c r="J5" s="46" t="s">
        <v>6</v>
      </c>
      <c r="L5" s="8" t="s">
        <v>0</v>
      </c>
      <c r="M5" s="9" t="s">
        <v>4</v>
      </c>
      <c r="N5" s="7" t="s">
        <v>2</v>
      </c>
      <c r="O5" s="11" t="s">
        <v>3</v>
      </c>
      <c r="P5" s="11" t="s">
        <v>27</v>
      </c>
      <c r="Q5" s="12" t="s">
        <v>28</v>
      </c>
      <c r="R5" s="16" t="s">
        <v>33</v>
      </c>
      <c r="S5" s="12" t="s">
        <v>29</v>
      </c>
      <c r="T5" s="14" t="s">
        <v>30</v>
      </c>
    </row>
    <row r="6" spans="2:20" ht="36.75" customHeight="1" thickBot="1">
      <c r="B6" s="40"/>
      <c r="C6" s="40"/>
      <c r="D6" s="35">
        <f>Q6</f>
        <v>20</v>
      </c>
      <c r="E6" s="49">
        <f>IF(J14&gt;D6,0,T6)</f>
        <v>60</v>
      </c>
      <c r="F6" s="47"/>
      <c r="G6" s="47"/>
      <c r="H6" s="70"/>
      <c r="I6" s="71"/>
      <c r="J6" s="48">
        <f>IF(E6=0,E6,R6)</f>
        <v>60</v>
      </c>
      <c r="K6" s="41"/>
      <c r="L6" s="36">
        <f>100-((S6-10)-(J14-10))/(S6-10)*100</f>
        <v>100</v>
      </c>
      <c r="M6" s="37">
        <f>IF(C6&gt;0.8,0.8,IF(C6&lt;0.2,0.2,C6))</f>
        <v>0.2</v>
      </c>
      <c r="N6" s="37">
        <f>ROUND(IF(J14&gt;S6,0,(100-L6)*(100-L6)*0.003+60),0)</f>
        <v>60</v>
      </c>
      <c r="O6" s="38">
        <f>P6+G6+H6</f>
        <v>60</v>
      </c>
      <c r="P6" s="38">
        <f>IF(E6+F6&gt;100,100,E6+F6)</f>
        <v>60</v>
      </c>
      <c r="Q6" s="35">
        <f>ROUND(36-(36-20)/(0.8-0.2)*(0.8-$M$6),2)</f>
        <v>20</v>
      </c>
      <c r="R6" s="39">
        <f>P6+G6+H6</f>
        <v>60</v>
      </c>
      <c r="S6" s="35">
        <f>IF(C6&gt;0,Q6,0)</f>
        <v>0</v>
      </c>
      <c r="T6" s="30">
        <f>IF(N6&gt;90,90,N6)</f>
        <v>60</v>
      </c>
    </row>
    <row r="7" spans="2:18" ht="29.25" customHeight="1" thickBot="1" thickTop="1">
      <c r="B7" s="56">
        <f>IF(J14=0,"",IF(J14&lt;=10,"ACHTUNG:Förderung für Passivhausbauweise möglich",""))</f>
      </c>
      <c r="C7" s="57"/>
      <c r="D7" s="57"/>
      <c r="E7" s="57"/>
      <c r="F7" s="58"/>
      <c r="G7" s="51"/>
      <c r="H7" s="52"/>
      <c r="I7" s="52"/>
      <c r="J7" s="2"/>
      <c r="L7" s="1"/>
      <c r="N7" s="50"/>
      <c r="Q7" s="50"/>
      <c r="R7" s="50"/>
    </row>
    <row r="8" spans="2:13" ht="79.5" customHeight="1" thickBot="1" thickTop="1">
      <c r="B8" s="65" t="s">
        <v>34</v>
      </c>
      <c r="C8" s="66"/>
      <c r="D8" s="66"/>
      <c r="E8" s="66"/>
      <c r="F8" s="66"/>
      <c r="G8" s="66"/>
      <c r="H8" s="66"/>
      <c r="I8" s="67"/>
      <c r="M8" s="3"/>
    </row>
    <row r="9" spans="13:14" ht="23.25" customHeight="1" thickBot="1" thickTop="1">
      <c r="M9" s="19" t="s">
        <v>12</v>
      </c>
      <c r="N9" s="18" t="s">
        <v>18</v>
      </c>
    </row>
    <row r="10" spans="2:11" ht="20.25" customHeight="1" thickBot="1">
      <c r="B10" s="62" t="s">
        <v>22</v>
      </c>
      <c r="C10" s="63"/>
      <c r="D10" s="63"/>
      <c r="E10" s="63"/>
      <c r="F10" s="63"/>
      <c r="G10" s="63"/>
      <c r="H10" s="63"/>
      <c r="I10" s="63"/>
      <c r="J10" s="63"/>
      <c r="K10" s="64"/>
    </row>
    <row r="11" spans="2:11" ht="3" customHeight="1">
      <c r="B11" s="26"/>
      <c r="C11" s="25"/>
      <c r="D11" s="25"/>
      <c r="E11" s="25"/>
      <c r="F11" s="25"/>
      <c r="G11" s="25"/>
      <c r="H11" s="25"/>
      <c r="I11" s="27"/>
      <c r="J11" s="26"/>
      <c r="K11" s="28"/>
    </row>
    <row r="12" spans="2:10" ht="3.75" customHeight="1" thickBot="1">
      <c r="B12" s="23"/>
      <c r="C12" s="23"/>
      <c r="D12" s="23"/>
      <c r="E12" s="23"/>
      <c r="F12" s="23"/>
      <c r="G12" s="23"/>
      <c r="H12" s="23"/>
      <c r="I12" s="22"/>
      <c r="J12" s="22"/>
    </row>
    <row r="13" spans="1:19" s="10" customFormat="1" ht="99" customHeight="1" thickBot="1">
      <c r="A13"/>
      <c r="B13" s="32" t="s">
        <v>31</v>
      </c>
      <c r="C13" s="73" t="s">
        <v>24</v>
      </c>
      <c r="D13" s="74"/>
      <c r="E13" s="31" t="s">
        <v>25</v>
      </c>
      <c r="F13" s="73" t="s">
        <v>26</v>
      </c>
      <c r="G13" s="74"/>
      <c r="H13" s="75" t="s">
        <v>19</v>
      </c>
      <c r="I13" s="76"/>
      <c r="J13" s="77" t="s">
        <v>23</v>
      </c>
      <c r="K13" s="78"/>
      <c r="L13"/>
      <c r="M13" s="21" t="s">
        <v>13</v>
      </c>
      <c r="N13" s="21" t="s">
        <v>14</v>
      </c>
      <c r="O13" s="21" t="s">
        <v>15</v>
      </c>
      <c r="P13" s="21" t="s">
        <v>16</v>
      </c>
      <c r="Q13" s="21" t="s">
        <v>17</v>
      </c>
      <c r="R13"/>
      <c r="S13" s="21" t="s">
        <v>20</v>
      </c>
    </row>
    <row r="14" spans="2:20" ht="26.25" thickBot="1">
      <c r="B14" s="33"/>
      <c r="C14" s="79"/>
      <c r="D14" s="80"/>
      <c r="E14" s="34"/>
      <c r="F14" s="79"/>
      <c r="G14" s="80"/>
      <c r="H14" s="81">
        <f>F14/S14*100</f>
        <v>0</v>
      </c>
      <c r="I14" s="82"/>
      <c r="J14" s="42">
        <f>IF(B14="ja",P14,B6)</f>
        <v>0</v>
      </c>
      <c r="K14" s="29"/>
      <c r="L14"/>
      <c r="M14" s="43">
        <f>$B$6</f>
        <v>0</v>
      </c>
      <c r="N14" s="44">
        <f>IF(P14&lt;=10,10,P14)</f>
        <v>10</v>
      </c>
      <c r="O14" s="43">
        <f>90-(90-Q14)/100*(100-C14)</f>
        <v>0</v>
      </c>
      <c r="P14" s="43">
        <f>M14-O14</f>
        <v>0</v>
      </c>
      <c r="Q14" s="43">
        <f>15*H14/100</f>
        <v>0</v>
      </c>
      <c r="S14" s="44">
        <f>IF(E14=0,1,E14)</f>
        <v>1</v>
      </c>
      <c r="T14" s="10"/>
    </row>
    <row r="15" spans="1:12" ht="5.25" customHeight="1">
      <c r="A15" s="17"/>
      <c r="C15" s="17"/>
      <c r="D15" s="17"/>
      <c r="E15" s="17"/>
      <c r="F15" s="17"/>
      <c r="G15" s="20"/>
      <c r="J15" s="2"/>
      <c r="L15"/>
    </row>
    <row r="16" spans="1:12" ht="11.25" customHeight="1">
      <c r="A16" s="17"/>
      <c r="B16" s="24" t="s">
        <v>8</v>
      </c>
      <c r="C16" s="17"/>
      <c r="D16" s="17"/>
      <c r="E16" s="17"/>
      <c r="F16" s="17"/>
      <c r="G16" s="20"/>
      <c r="J16" s="2"/>
      <c r="L16"/>
    </row>
    <row r="17" ht="4.5" customHeight="1"/>
    <row r="18" spans="2:11" ht="33.75" customHeight="1">
      <c r="B18" s="72" t="s">
        <v>21</v>
      </c>
      <c r="C18" s="72"/>
      <c r="D18" s="72"/>
      <c r="E18" s="72"/>
      <c r="F18" s="72"/>
      <c r="G18" s="72"/>
      <c r="H18" s="72"/>
      <c r="I18" s="72"/>
      <c r="J18" s="72"/>
      <c r="K18" s="72"/>
    </row>
  </sheetData>
  <sheetProtection sheet="1"/>
  <mergeCells count="15">
    <mergeCell ref="B18:K18"/>
    <mergeCell ref="F13:G13"/>
    <mergeCell ref="H13:I13"/>
    <mergeCell ref="C13:D13"/>
    <mergeCell ref="J13:K13"/>
    <mergeCell ref="C14:D14"/>
    <mergeCell ref="F14:G14"/>
    <mergeCell ref="H14:I14"/>
    <mergeCell ref="B2:K2"/>
    <mergeCell ref="B7:F7"/>
    <mergeCell ref="G4:I4"/>
    <mergeCell ref="B10:K10"/>
    <mergeCell ref="B8:I8"/>
    <mergeCell ref="H5:I5"/>
    <mergeCell ref="H6:I6"/>
  </mergeCells>
  <printOptions/>
  <pageMargins left="0.2362204724409449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NÖ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WTS0</dc:creator>
  <cp:keywords/>
  <dc:description/>
  <cp:lastModifiedBy>wtm4</cp:lastModifiedBy>
  <cp:lastPrinted>2015-02-17T13:17:48Z</cp:lastPrinted>
  <dcterms:created xsi:type="dcterms:W3CDTF">2008-04-29T06:11:11Z</dcterms:created>
  <dcterms:modified xsi:type="dcterms:W3CDTF">2015-02-27T11:15:50Z</dcterms:modified>
  <cp:category/>
  <cp:version/>
  <cp:contentType/>
  <cp:contentStatus/>
</cp:coreProperties>
</file>